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3" hidden="1">'表3-2 新增地方政府专项债券资金收支情况表'!$A$8:$H$19</definedName>
    <definedName name="_xlnm.Print_Titles" localSheetId="3">'表3-2 新增地方政府专项债券资金收支情况表'!$7:$8</definedName>
  </definedNames>
  <calcPr calcId="144525"/>
</workbook>
</file>

<file path=xl/calcChain.xml><?xml version="1.0" encoding="utf-8"?>
<calcChain xmlns="http://schemas.openxmlformats.org/spreadsheetml/2006/main">
  <c r="G9" i="4" l="1"/>
  <c r="E9" i="4"/>
  <c r="D9" i="4"/>
  <c r="G9" i="3"/>
  <c r="D9" i="3"/>
  <c r="L19" i="2"/>
  <c r="K19" i="2"/>
  <c r="L18" i="2"/>
  <c r="J18" i="2"/>
  <c r="L15" i="2"/>
  <c r="J13" i="2"/>
  <c r="N9" i="2"/>
  <c r="M9" i="2"/>
  <c r="L9" i="2"/>
  <c r="K9" i="2"/>
  <c r="J9" i="2"/>
  <c r="E9" i="2"/>
  <c r="K13" i="1"/>
  <c r="I13" i="1"/>
  <c r="I12" i="1"/>
  <c r="I11" i="1"/>
  <c r="L9" i="1"/>
  <c r="K9" i="1"/>
  <c r="J9" i="1"/>
  <c r="I9" i="1"/>
  <c r="E9" i="1"/>
</calcChain>
</file>

<file path=xl/sharedStrings.xml><?xml version="1.0" encoding="utf-8"?>
<sst xmlns="http://schemas.openxmlformats.org/spreadsheetml/2006/main" count="323" uniqueCount="172">
  <si>
    <t>DEBT_T_XXGK_CXZQSY</t>
  </si>
  <si>
    <t xml:space="preserve"> AND T.AD_CODE_GK=130581 AND T.SET_YEAR_GK=2022 AND T.ZWLB_ID=01</t>
  </si>
  <si>
    <t>债券存续期公开</t>
  </si>
  <si>
    <t>AD_CODE_GK#130581</t>
  </si>
  <si>
    <t>AD_CODE#130581</t>
  </si>
  <si>
    <t>SET_YEAR_GK#2022</t>
  </si>
  <si>
    <t>ad_name#130581 南宫市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</si>
  <si>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</si>
  <si>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</si>
  <si>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</si>
  <si>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</si>
  <si>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</si>
  <si>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</si>
  <si>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</si>
  <si>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</si>
  <si>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</si>
  <si>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</si>
  <si>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</si>
  <si>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</si>
  <si>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</si>
  <si>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</si>
  <si>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</si>
  <si>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</si>
  <si>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2020年--2021年末130581 南宫市发行的新增地方政府一般债券情况表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</si>
  <si>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</si>
  <si>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</si>
  <si>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</si>
  <si>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</si>
  <si>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</si>
  <si>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</si>
  <si>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</si>
  <si>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</si>
  <si>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</si>
  <si>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</si>
  <si>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</si>
  <si>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</si>
  <si>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</si>
  <si>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</si>
  <si>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VALID#</t>
  </si>
  <si>
    <t>2020年河北省政府一般债券（二期）</t>
  </si>
  <si>
    <t>2005195</t>
  </si>
  <si>
    <t>一般债券</t>
  </si>
  <si>
    <t>2020-03-03</t>
  </si>
  <si>
    <t>3.66</t>
  </si>
  <si>
    <t>30年</t>
  </si>
  <si>
    <t>2020</t>
  </si>
  <si>
    <t>9DF8875F1F392333E053AB00200A0746</t>
  </si>
  <si>
    <t>2020年河北省政府一般债券（十期）</t>
  </si>
  <si>
    <t>104870</t>
  </si>
  <si>
    <t>2020-08-21</t>
  </si>
  <si>
    <t>3.97</t>
  </si>
  <si>
    <t>AD20769CE2D7C12CE053AB00200A5A53</t>
  </si>
  <si>
    <t>2021年河北省政府一般债券（三期）</t>
  </si>
  <si>
    <t>2105112</t>
  </si>
  <si>
    <t>2021-04-22</t>
  </si>
  <si>
    <t>3.41</t>
  </si>
  <si>
    <t>10年</t>
  </si>
  <si>
    <t>2021</t>
  </si>
  <si>
    <t>C089D2CF70238A9BE053AB00200ABFC4</t>
  </si>
  <si>
    <t>2021年河北省政府一般债券（十期）</t>
  </si>
  <si>
    <t>2105746</t>
  </si>
  <si>
    <t>2021-08-25</t>
  </si>
  <si>
    <t>3.46</t>
  </si>
  <si>
    <t>15年</t>
  </si>
  <si>
    <t>CA5ECCF89D874BFAE053AB00200ACBC5</t>
  </si>
  <si>
    <t>注：本表由使用债券资金的部门不迟于每年6月底前公开，反映截至上年末一般债券及项目信息。</t>
  </si>
  <si>
    <t xml:space="preserve"> AND T.AD_CODE_GK=130581 AND T.SET_YEAR_GK=2022 AND T.ZWLB_ID=02</t>
  </si>
  <si>
    <t>ZWLB_ID#02</t>
  </si>
  <si>
    <t>XMZCLX#</t>
  </si>
  <si>
    <t>XMSY#</t>
  </si>
  <si>
    <t>2020年--2021年末130581 南宫市发行的新增地方政府专项债券情况表</t>
  </si>
  <si>
    <t>债券项目资产类型</t>
  </si>
  <si>
    <t>已取得项目收益</t>
  </si>
  <si>
    <t>2020年河北省民生事业专项债券（七期）-2020年河北省政府专项债券（十七期）</t>
  </si>
  <si>
    <t>160755</t>
  </si>
  <si>
    <t>其他自平衡专项债券</t>
  </si>
  <si>
    <t>2020-05-25</t>
  </si>
  <si>
    <t>2.35</t>
  </si>
  <si>
    <t>5年</t>
  </si>
  <si>
    <t>生态建设与环境保护</t>
  </si>
  <si>
    <t>A6117DF04B0CAC12E053AB00200AB360</t>
  </si>
  <si>
    <t>005</t>
  </si>
  <si>
    <t>2021年河北省高质量发展专项债券（八期）-2021年河北省政府专项债券（二十六期）</t>
  </si>
  <si>
    <t>2105751</t>
  </si>
  <si>
    <t>3.38</t>
  </si>
  <si>
    <t>农林水利建设</t>
  </si>
  <si>
    <t>CA5E68C1125E4A29E053AB00200A1DAA</t>
  </si>
  <si>
    <t>015</t>
  </si>
  <si>
    <t>2021年河北省高质量发展专项债券（十二期）-2021年河北省政府专项债券（三十三期）</t>
  </si>
  <si>
    <t>173840</t>
  </si>
  <si>
    <t>2021-09-30</t>
  </si>
  <si>
    <t>3.4</t>
  </si>
  <si>
    <t>CD30E9E18CE337B9E053AB00200A7429</t>
  </si>
  <si>
    <t>2021年河北省高质量发展专项债券（二十三期）-2021年河北省政府专项债券（五十期）</t>
  </si>
  <si>
    <t>2171290</t>
  </si>
  <si>
    <t>2021-11-19</t>
  </si>
  <si>
    <t>3.42</t>
  </si>
  <si>
    <t>医疗卫生与社会保障、市政基础设施类资产</t>
  </si>
  <si>
    <t>D10ED79C2BA790D3E053AB00200A6C21</t>
  </si>
  <si>
    <t>2021年河北省高质量发展专项债券（九期）-2021年河北省政府专项债券（二十七期）</t>
  </si>
  <si>
    <t>2105752</t>
  </si>
  <si>
    <t>20年</t>
  </si>
  <si>
    <t>医疗卫生与社会保障</t>
  </si>
  <si>
    <t>CA5E68C1128B4A29E053AB00200A1DAA</t>
  </si>
  <si>
    <t>020</t>
  </si>
  <si>
    <t>2020年河北省民生事业专项债券（五期）-2020年河北省政府专项债券（十四期）</t>
  </si>
  <si>
    <t>2005278</t>
  </si>
  <si>
    <t>2020-03-31</t>
  </si>
  <si>
    <t>2.87</t>
  </si>
  <si>
    <t>其他资产</t>
  </si>
  <si>
    <t>A22059D0888B66EFE053AB00200A4ED0</t>
  </si>
  <si>
    <t>010</t>
  </si>
  <si>
    <t>2020年河北省民生事业专项债券（六期）-2020年河北省政府专项债券（十五期）</t>
  </si>
  <si>
    <t>2005277</t>
  </si>
  <si>
    <t>2.66</t>
  </si>
  <si>
    <t>教育、科学、文化</t>
  </si>
  <si>
    <t>A22128E71C9E66F1E053AB00200AD308</t>
  </si>
  <si>
    <t>2021年河北省高质量发展专项债券（十三期）-2021年河北省政府专项债券（三十四期）</t>
  </si>
  <si>
    <t>173841</t>
  </si>
  <si>
    <t>3.43</t>
  </si>
  <si>
    <t>CD31587ACF0A3983E053AB00200A5C68</t>
  </si>
  <si>
    <t>2020年河北省民生事业专项债券（八期）-2020年河北省政府专项债券（十八期）</t>
  </si>
  <si>
    <t>160756</t>
  </si>
  <si>
    <t>2.94</t>
  </si>
  <si>
    <t>A6117DF04B65AC12E053AB00200AB360</t>
  </si>
  <si>
    <t>2021年河北省高质量发展专项债券（二十二期）-2021年河北省政府专项债券（四十九期）</t>
  </si>
  <si>
    <t>2171289</t>
  </si>
  <si>
    <t>3.18</t>
  </si>
  <si>
    <t>教育、科学、文化、其他资产</t>
  </si>
  <si>
    <t>D10F13405CE991A5E053AB00200A148E</t>
  </si>
  <si>
    <t>注：本表由使用债券资金的部门不迟于每年6月底前公开，反映截至上年末专项债券及项目信息。</t>
  </si>
  <si>
    <t>DEBT_T_XXGK_CXSRZC</t>
  </si>
  <si>
    <t xml:space="preserve"> AND T.AD_CODE_GK=130581 AND T.SET_YEAR_GK=2022 AND T.ZWLB_ID='01'</t>
  </si>
  <si>
    <t>AD_NAME#130581 南宫市</t>
  </si>
  <si>
    <t>SET_YEAR#2022</t>
  </si>
  <si>
    <t>SR_AMT#</t>
  </si>
  <si>
    <t>GNFL_NAME#</t>
  </si>
  <si>
    <t>ZC_AMT#</t>
  </si>
  <si>
    <t>GNFL_CODE#</t>
  </si>
  <si>
    <t>表3-2</t>
  </si>
  <si>
    <t>2020年--2021年末130581 南宫市发行的新增地方政府一般债券资金收支情况表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</si>
  <si>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</si>
  <si>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</si>
  <si>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</si>
  <si>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</si>
  <si>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</si>
  <si>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cdf4cf1bf13462e4ce81312db5e65f39</t>
  </si>
  <si>
    <t>205教育支出</t>
  </si>
  <si>
    <t>205</t>
  </si>
  <si>
    <t>fadbd6e8d1346473f7dbbfb4f137bedc</t>
  </si>
  <si>
    <t>212城乡社区支出</t>
  </si>
  <si>
    <t>212</t>
  </si>
  <si>
    <t>9DF8875F20012333E053AB00200A0746</t>
  </si>
  <si>
    <t>41fbd54291343d65ab161d97abcd2b96</t>
  </si>
  <si>
    <t xml:space="preserve"> AND T.AD_CODE_GK=130581 AND T.SET_YEAR_GK=2022 AND T.ZWLB_ID='02'</t>
  </si>
  <si>
    <t>2020年--2021年末130581 南宫市发行的新增地方政府专项债券资金收支情况表</t>
  </si>
  <si>
    <t>2020年--2021年末新增专项债券资金收入</t>
  </si>
  <si>
    <t>2020年--2021年末新增专项债券资金安排的支出</t>
  </si>
  <si>
    <t>88f30894013464d8d69e819d4d958821</t>
  </si>
  <si>
    <t>dbfa8729813465a011a50a72a166b123</t>
  </si>
  <si>
    <t>210</t>
  </si>
  <si>
    <t>A2204F7C96F066F5E053AB00200A38DA</t>
  </si>
  <si>
    <t>213</t>
  </si>
  <si>
    <t>1237ce13d13464d8d5fbe639ab9ba453</t>
  </si>
  <si>
    <t>229其他支出</t>
  </si>
  <si>
    <t>229</t>
  </si>
  <si>
    <t>6cdc810731346473f8c10c9bab0979c6</t>
  </si>
  <si>
    <t>d7cd4c9c113465a011b659f9a744f824</t>
  </si>
  <si>
    <t>A22059D088B266EFE053AB00200A4ED0</t>
  </si>
  <si>
    <t>3df693b2e1346473f8325260520dd039</t>
  </si>
  <si>
    <t>A60C6F3AD64BAC16E053AB00200AF41E</t>
  </si>
  <si>
    <t>A611CFC80833AC06E053AB00200A1C1C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</si>
</sst>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pane xSplit="2" ySplit="8" topLeftCell="C9" activePane="bottomRight" state="frozen"/>
      <selection pane="topRight"/>
      <selection pane="bottomLeft"/>
      <selection pane="bottomRight" activeCell="E11" sqref="E11"/>
    </sheetView>
  </sheetViews>
  <sheetFormatPr defaultColWidth="10" defaultRowHeight="13.5"/>
  <cols>
    <col min="1" max="1" width="9" hidden="1"/>
    <col min="2" max="2" width="36.125" customWidth="1"/>
    <col min="3" max="3" width="15.875" customWidth="1"/>
    <col min="4" max="4" width="11.875" customWidth="1"/>
    <col min="5" max="5" width="18.875" customWidth="1"/>
    <col min="6" max="6" width="13.625" customWidth="1"/>
    <col min="7" max="7" width="9.25" customWidth="1"/>
    <col min="8" max="8" width="12.375" customWidth="1"/>
    <col min="9" max="12" width="15.25" customWidth="1"/>
    <col min="13" max="13" width="9.75" customWidth="1"/>
    <col min="14" max="16" width="9" hidden="1"/>
    <col min="17" max="17" width="9.75" customWidth="1"/>
  </cols>
  <sheetData>
    <row r="1" spans="1:16" ht="56.25" hidden="1">
      <c r="A1" s="1">
        <v>0</v>
      </c>
      <c r="B1" s="1" t="s">
        <v>0</v>
      </c>
      <c r="C1" s="1" t="s">
        <v>1</v>
      </c>
      <c r="D1" s="1" t="s">
        <v>2</v>
      </c>
    </row>
    <row r="2" spans="1:16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spans="1:16" hidden="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</row>
    <row r="4" spans="1:16" hidden="1">
      <c r="A4" s="1">
        <v>0</v>
      </c>
      <c r="B4" s="1" t="s">
        <v>22</v>
      </c>
    </row>
    <row r="5" spans="1:16" ht="27.95" customHeight="1">
      <c r="A5" s="1">
        <v>0</v>
      </c>
      <c r="B5" s="38" t="s">
        <v>23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6" ht="14.25" customHeight="1">
      <c r="A6" s="1">
        <v>0</v>
      </c>
      <c r="B6" s="1"/>
      <c r="C6" s="1"/>
      <c r="D6" s="1"/>
      <c r="E6" s="1"/>
      <c r="F6" s="1"/>
      <c r="G6" s="1"/>
      <c r="H6" s="1"/>
      <c r="J6" s="1"/>
      <c r="K6" s="1"/>
      <c r="L6" s="1"/>
      <c r="M6" s="1" t="s">
        <v>24</v>
      </c>
    </row>
    <row r="7" spans="1:16" ht="18" customHeight="1">
      <c r="A7" s="1">
        <v>0</v>
      </c>
      <c r="B7" s="28"/>
      <c r="C7" s="39" t="s">
        <v>25</v>
      </c>
      <c r="D7" s="39"/>
      <c r="E7" s="39"/>
      <c r="F7" s="39"/>
      <c r="G7" s="39"/>
      <c r="H7" s="39"/>
      <c r="I7" s="40" t="s">
        <v>26</v>
      </c>
      <c r="J7" s="40"/>
      <c r="K7" s="41" t="s">
        <v>27</v>
      </c>
      <c r="L7" s="41"/>
      <c r="M7" s="43" t="s">
        <v>28</v>
      </c>
    </row>
    <row r="8" spans="1:16" ht="27.2" customHeight="1">
      <c r="A8" s="1">
        <v>0</v>
      </c>
      <c r="B8" s="29" t="s">
        <v>29</v>
      </c>
      <c r="C8" s="30" t="s">
        <v>30</v>
      </c>
      <c r="D8" s="30" t="s">
        <v>31</v>
      </c>
      <c r="E8" s="30" t="s">
        <v>32</v>
      </c>
      <c r="F8" s="30" t="s">
        <v>33</v>
      </c>
      <c r="G8" s="30" t="s">
        <v>34</v>
      </c>
      <c r="H8" s="30" t="s">
        <v>35</v>
      </c>
      <c r="I8" s="3"/>
      <c r="J8" s="30" t="s">
        <v>36</v>
      </c>
      <c r="K8" s="3"/>
      <c r="L8" s="30" t="s">
        <v>36</v>
      </c>
      <c r="M8" s="43"/>
    </row>
    <row r="9" spans="1:16" ht="27.2" customHeight="1">
      <c r="A9" s="1"/>
      <c r="B9" s="31" t="s">
        <v>37</v>
      </c>
      <c r="C9" s="32"/>
      <c r="D9" s="32"/>
      <c r="E9" s="32">
        <f>SUM(E10:E13)</f>
        <v>37500</v>
      </c>
      <c r="F9" s="32"/>
      <c r="G9" s="32"/>
      <c r="H9" s="32"/>
      <c r="I9" s="32">
        <f t="shared" ref="I9:L9" si="0">SUM(I10:I13)</f>
        <v>173307</v>
      </c>
      <c r="J9" s="32">
        <f t="shared" si="0"/>
        <v>37500</v>
      </c>
      <c r="K9" s="32">
        <f t="shared" si="0"/>
        <v>65338</v>
      </c>
      <c r="L9" s="32">
        <f t="shared" si="0"/>
        <v>37500</v>
      </c>
      <c r="M9" s="35"/>
    </row>
    <row r="10" spans="1:16" ht="60" customHeight="1">
      <c r="A10" s="1" t="s">
        <v>38</v>
      </c>
      <c r="B10" s="33" t="s">
        <v>39</v>
      </c>
      <c r="C10" s="33" t="s">
        <v>40</v>
      </c>
      <c r="D10" s="33" t="s">
        <v>41</v>
      </c>
      <c r="E10" s="7">
        <v>13500</v>
      </c>
      <c r="F10" s="33" t="s">
        <v>42</v>
      </c>
      <c r="G10" s="34" t="s">
        <v>43</v>
      </c>
      <c r="H10" s="33" t="s">
        <v>44</v>
      </c>
      <c r="I10" s="36">
        <v>42000</v>
      </c>
      <c r="J10" s="7">
        <v>13500</v>
      </c>
      <c r="K10" s="7">
        <v>13500</v>
      </c>
      <c r="L10" s="7">
        <v>13500</v>
      </c>
      <c r="M10" s="37"/>
      <c r="N10" s="1" t="s">
        <v>45</v>
      </c>
      <c r="O10" s="1" t="s">
        <v>46</v>
      </c>
      <c r="P10" s="1"/>
    </row>
    <row r="11" spans="1:16" ht="60" customHeight="1">
      <c r="A11" s="1" t="s">
        <v>38</v>
      </c>
      <c r="B11" s="33" t="s">
        <v>47</v>
      </c>
      <c r="C11" s="33" t="s">
        <v>48</v>
      </c>
      <c r="D11" s="33" t="s">
        <v>41</v>
      </c>
      <c r="E11" s="7">
        <v>9800</v>
      </c>
      <c r="F11" s="33" t="s">
        <v>49</v>
      </c>
      <c r="G11" s="34" t="s">
        <v>50</v>
      </c>
      <c r="H11" s="33" t="s">
        <v>44</v>
      </c>
      <c r="I11" s="7">
        <f>27100+13000</f>
        <v>40100</v>
      </c>
      <c r="J11" s="7">
        <v>9800</v>
      </c>
      <c r="K11" s="7">
        <v>18000</v>
      </c>
      <c r="L11" s="7">
        <v>9800</v>
      </c>
      <c r="M11" s="37"/>
      <c r="N11" s="1" t="s">
        <v>45</v>
      </c>
      <c r="O11" s="1" t="s">
        <v>51</v>
      </c>
      <c r="P11" s="1"/>
    </row>
    <row r="12" spans="1:16" ht="60" customHeight="1">
      <c r="A12" s="1" t="s">
        <v>38</v>
      </c>
      <c r="B12" s="33" t="s">
        <v>52</v>
      </c>
      <c r="C12" s="33" t="s">
        <v>53</v>
      </c>
      <c r="D12" s="33" t="s">
        <v>41</v>
      </c>
      <c r="E12" s="7">
        <v>7100</v>
      </c>
      <c r="F12" s="33" t="s">
        <v>54</v>
      </c>
      <c r="G12" s="34" t="s">
        <v>55</v>
      </c>
      <c r="H12" s="33" t="s">
        <v>56</v>
      </c>
      <c r="I12" s="7">
        <f>16743+10100</f>
        <v>26843</v>
      </c>
      <c r="J12" s="7">
        <v>7100</v>
      </c>
      <c r="K12" s="7">
        <v>13100</v>
      </c>
      <c r="L12" s="7">
        <v>7100</v>
      </c>
      <c r="M12" s="37"/>
      <c r="N12" s="1" t="s">
        <v>57</v>
      </c>
      <c r="O12" s="1" t="s">
        <v>58</v>
      </c>
      <c r="P12" s="1"/>
    </row>
    <row r="13" spans="1:16" ht="60" customHeight="1">
      <c r="A13" s="1" t="s">
        <v>38</v>
      </c>
      <c r="B13" s="33" t="s">
        <v>59</v>
      </c>
      <c r="C13" s="33" t="s">
        <v>60</v>
      </c>
      <c r="D13" s="33" t="s">
        <v>41</v>
      </c>
      <c r="E13" s="7">
        <v>7100</v>
      </c>
      <c r="F13" s="33" t="s">
        <v>61</v>
      </c>
      <c r="G13" s="34" t="s">
        <v>62</v>
      </c>
      <c r="H13" s="33" t="s">
        <v>63</v>
      </c>
      <c r="I13" s="7">
        <f>5717+15200+1447+42000</f>
        <v>64364</v>
      </c>
      <c r="J13" s="7">
        <v>7100</v>
      </c>
      <c r="K13" s="7">
        <f>2626+15200+912+2000</f>
        <v>20738</v>
      </c>
      <c r="L13" s="7">
        <v>7100</v>
      </c>
      <c r="M13" s="37"/>
      <c r="N13" s="1" t="s">
        <v>57</v>
      </c>
      <c r="O13" s="1" t="s">
        <v>64</v>
      </c>
      <c r="P13" s="1"/>
    </row>
    <row r="14" spans="1:16" ht="14.25" customHeight="1">
      <c r="B14" s="42" t="s">
        <v>65</v>
      </c>
      <c r="C14" s="42"/>
      <c r="D14" s="42"/>
      <c r="E14" s="42"/>
      <c r="F14" s="42"/>
      <c r="G14" s="42"/>
      <c r="H14" s="42"/>
      <c r="I14" s="42"/>
    </row>
  </sheetData>
  <mergeCells count="6">
    <mergeCell ref="B5:M5"/>
    <mergeCell ref="C7:H7"/>
    <mergeCell ref="I7:J7"/>
    <mergeCell ref="K7:L7"/>
    <mergeCell ref="B14:I14"/>
    <mergeCell ref="M7:M8"/>
  </mergeCells>
  <phoneticPr fontId="5" type="noConversion"/>
  <pageMargins left="0.39300000667571999" right="0.39300000667571999" top="0.39300000667571999" bottom="0.39300000667571999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pane xSplit="2" ySplit="8" topLeftCell="C11" activePane="bottomRight" state="frozen"/>
      <selection pane="topRight"/>
      <selection pane="bottomLeft"/>
      <selection pane="bottomRight" activeCell="J13" sqref="J13"/>
    </sheetView>
  </sheetViews>
  <sheetFormatPr defaultColWidth="10" defaultRowHeight="13.5"/>
  <cols>
    <col min="1" max="1" width="9" style="14" hidden="1"/>
    <col min="2" max="2" width="37.5" style="14" customWidth="1"/>
    <col min="3" max="3" width="10.5" style="14" customWidth="1"/>
    <col min="4" max="4" width="18.25" style="14" customWidth="1"/>
    <col min="5" max="5" width="10.875" style="14" customWidth="1"/>
    <col min="6" max="6" width="13.625" style="14" customWidth="1"/>
    <col min="7" max="7" width="9.125" style="14" customWidth="1"/>
    <col min="8" max="8" width="8.5" style="14" customWidth="1"/>
    <col min="9" max="9" width="9.5" style="14" customWidth="1"/>
    <col min="10" max="14" width="12.5" style="14" customWidth="1"/>
    <col min="15" max="15" width="11.625" style="14" customWidth="1"/>
    <col min="16" max="18" width="9" style="14" hidden="1"/>
    <col min="19" max="19" width="9.75" style="14" customWidth="1"/>
    <col min="20" max="16384" width="10" style="14"/>
  </cols>
  <sheetData>
    <row r="1" spans="1:18" ht="67.5" hidden="1">
      <c r="A1" s="15">
        <v>0</v>
      </c>
      <c r="B1" s="15" t="s">
        <v>0</v>
      </c>
      <c r="C1" s="15" t="s">
        <v>66</v>
      </c>
    </row>
    <row r="2" spans="1:18" ht="22.5" hidden="1">
      <c r="A2" s="15">
        <v>0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67</v>
      </c>
      <c r="G2" s="15"/>
      <c r="H2" s="15"/>
    </row>
    <row r="3" spans="1:18" hidden="1">
      <c r="A3" s="15">
        <v>0</v>
      </c>
      <c r="B3" s="15" t="s">
        <v>8</v>
      </c>
      <c r="C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68</v>
      </c>
      <c r="J3" s="15" t="s">
        <v>14</v>
      </c>
      <c r="K3" s="15" t="s">
        <v>15</v>
      </c>
      <c r="L3" s="15" t="s">
        <v>16</v>
      </c>
      <c r="M3" s="15" t="s">
        <v>17</v>
      </c>
      <c r="N3" s="15" t="s">
        <v>69</v>
      </c>
      <c r="O3" s="15" t="s">
        <v>18</v>
      </c>
      <c r="P3" s="15" t="s">
        <v>19</v>
      </c>
      <c r="Q3" s="15" t="s">
        <v>20</v>
      </c>
      <c r="R3" s="15" t="s">
        <v>21</v>
      </c>
    </row>
    <row r="4" spans="1:18" ht="14.25" customHeight="1">
      <c r="A4" s="15">
        <v>0</v>
      </c>
      <c r="B4" s="15" t="s">
        <v>22</v>
      </c>
    </row>
    <row r="5" spans="1:18" ht="27.95" customHeight="1">
      <c r="A5" s="15">
        <v>0</v>
      </c>
      <c r="B5" s="44" t="s">
        <v>70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8" ht="14.25" customHeight="1">
      <c r="A6" s="15">
        <v>0</v>
      </c>
      <c r="B6" s="15"/>
      <c r="C6" s="15"/>
      <c r="D6" s="15"/>
      <c r="E6" s="15"/>
      <c r="F6" s="15"/>
      <c r="G6" s="15"/>
      <c r="H6" s="15"/>
      <c r="K6" s="15"/>
      <c r="L6" s="15"/>
      <c r="M6" s="15"/>
      <c r="O6" s="15" t="s">
        <v>24</v>
      </c>
    </row>
    <row r="7" spans="1:18" ht="18" customHeight="1">
      <c r="A7" s="15">
        <v>0</v>
      </c>
      <c r="B7" s="16"/>
      <c r="C7" s="45" t="s">
        <v>25</v>
      </c>
      <c r="D7" s="45"/>
      <c r="E7" s="45"/>
      <c r="F7" s="45"/>
      <c r="G7" s="45"/>
      <c r="H7" s="45"/>
      <c r="I7" s="49" t="s">
        <v>71</v>
      </c>
      <c r="J7" s="46" t="s">
        <v>26</v>
      </c>
      <c r="K7" s="46"/>
      <c r="L7" s="47" t="s">
        <v>27</v>
      </c>
      <c r="M7" s="47"/>
      <c r="N7" s="49" t="s">
        <v>72</v>
      </c>
      <c r="O7" s="50" t="s">
        <v>28</v>
      </c>
    </row>
    <row r="8" spans="1:18" ht="27.2" customHeight="1">
      <c r="A8" s="15">
        <v>0</v>
      </c>
      <c r="B8" s="17" t="s">
        <v>29</v>
      </c>
      <c r="C8" s="18" t="s">
        <v>30</v>
      </c>
      <c r="D8" s="18" t="s">
        <v>31</v>
      </c>
      <c r="E8" s="18" t="s">
        <v>32</v>
      </c>
      <c r="F8" s="18" t="s">
        <v>33</v>
      </c>
      <c r="G8" s="18" t="s">
        <v>34</v>
      </c>
      <c r="H8" s="18" t="s">
        <v>35</v>
      </c>
      <c r="I8" s="49"/>
      <c r="J8" s="24"/>
      <c r="K8" s="18" t="s">
        <v>36</v>
      </c>
      <c r="L8" s="24"/>
      <c r="M8" s="18" t="s">
        <v>36</v>
      </c>
      <c r="N8" s="49"/>
      <c r="O8" s="50"/>
    </row>
    <row r="9" spans="1:18" customFormat="1" ht="27.2" customHeight="1">
      <c r="A9" s="15"/>
      <c r="B9" s="19" t="s">
        <v>37</v>
      </c>
      <c r="C9" s="20"/>
      <c r="D9" s="20"/>
      <c r="E9" s="20">
        <f>SUM(E10:E19)</f>
        <v>112600</v>
      </c>
      <c r="F9" s="20"/>
      <c r="G9" s="20"/>
      <c r="H9" s="20"/>
      <c r="I9" s="20"/>
      <c r="J9" s="20">
        <f t="shared" ref="J9:N9" si="0">SUM(J10:J19)</f>
        <v>795325</v>
      </c>
      <c r="K9" s="20">
        <f t="shared" si="0"/>
        <v>172308</v>
      </c>
      <c r="L9" s="20">
        <f t="shared" si="0"/>
        <v>135341</v>
      </c>
      <c r="M9" s="20">
        <f t="shared" si="0"/>
        <v>112600</v>
      </c>
      <c r="N9" s="20">
        <f t="shared" si="0"/>
        <v>0</v>
      </c>
      <c r="O9" s="25"/>
      <c r="P9" s="14"/>
      <c r="Q9" s="14"/>
      <c r="R9" s="14"/>
    </row>
    <row r="10" spans="1:18" ht="56.1" customHeight="1">
      <c r="A10" s="15" t="s">
        <v>38</v>
      </c>
      <c r="B10" s="21" t="s">
        <v>73</v>
      </c>
      <c r="C10" s="21" t="s">
        <v>74</v>
      </c>
      <c r="D10" s="21" t="s">
        <v>75</v>
      </c>
      <c r="E10" s="22">
        <v>3500</v>
      </c>
      <c r="F10" s="21" t="s">
        <v>76</v>
      </c>
      <c r="G10" s="23" t="s">
        <v>77</v>
      </c>
      <c r="H10" s="21" t="s">
        <v>78</v>
      </c>
      <c r="I10" s="26" t="s">
        <v>79</v>
      </c>
      <c r="J10" s="22">
        <v>6900</v>
      </c>
      <c r="K10" s="22">
        <v>5500</v>
      </c>
      <c r="L10" s="22">
        <v>5500</v>
      </c>
      <c r="M10" s="22">
        <v>3500</v>
      </c>
      <c r="N10" s="22">
        <v>0</v>
      </c>
      <c r="O10" s="27"/>
      <c r="P10" s="15"/>
      <c r="Q10" s="15" t="s">
        <v>80</v>
      </c>
      <c r="R10" s="15" t="s">
        <v>81</v>
      </c>
    </row>
    <row r="11" spans="1:18" ht="56.1" customHeight="1">
      <c r="A11" s="15" t="s">
        <v>38</v>
      </c>
      <c r="B11" s="21" t="s">
        <v>82</v>
      </c>
      <c r="C11" s="21" t="s">
        <v>83</v>
      </c>
      <c r="D11" s="21" t="s">
        <v>75</v>
      </c>
      <c r="E11" s="22">
        <v>3500</v>
      </c>
      <c r="F11" s="21" t="s">
        <v>61</v>
      </c>
      <c r="G11" s="23" t="s">
        <v>84</v>
      </c>
      <c r="H11" s="21" t="s">
        <v>63</v>
      </c>
      <c r="I11" s="26" t="s">
        <v>85</v>
      </c>
      <c r="J11" s="22">
        <v>5265</v>
      </c>
      <c r="K11" s="22">
        <v>3500</v>
      </c>
      <c r="L11" s="22">
        <v>3500</v>
      </c>
      <c r="M11" s="22">
        <v>3500</v>
      </c>
      <c r="N11" s="22">
        <v>0</v>
      </c>
      <c r="O11" s="27"/>
      <c r="P11" s="15"/>
      <c r="Q11" s="15" t="s">
        <v>86</v>
      </c>
      <c r="R11" s="15" t="s">
        <v>87</v>
      </c>
    </row>
    <row r="12" spans="1:18" ht="56.1" customHeight="1">
      <c r="A12" s="15" t="s">
        <v>38</v>
      </c>
      <c r="B12" s="21" t="s">
        <v>88</v>
      </c>
      <c r="C12" s="21" t="s">
        <v>89</v>
      </c>
      <c r="D12" s="21" t="s">
        <v>75</v>
      </c>
      <c r="E12" s="22">
        <v>5000</v>
      </c>
      <c r="F12" s="21" t="s">
        <v>90</v>
      </c>
      <c r="G12" s="23" t="s">
        <v>91</v>
      </c>
      <c r="H12" s="21" t="s">
        <v>63</v>
      </c>
      <c r="I12" s="26" t="s">
        <v>85</v>
      </c>
      <c r="J12" s="22">
        <v>8600</v>
      </c>
      <c r="K12" s="22">
        <v>5000</v>
      </c>
      <c r="L12" s="22">
        <v>5000</v>
      </c>
      <c r="M12" s="22">
        <v>5000</v>
      </c>
      <c r="N12" s="22">
        <v>0</v>
      </c>
      <c r="O12" s="27"/>
      <c r="P12" s="15"/>
      <c r="Q12" s="15" t="s">
        <v>92</v>
      </c>
      <c r="R12" s="15" t="s">
        <v>87</v>
      </c>
    </row>
    <row r="13" spans="1:18" ht="56.1" customHeight="1">
      <c r="A13" s="15" t="s">
        <v>38</v>
      </c>
      <c r="B13" s="21" t="s">
        <v>93</v>
      </c>
      <c r="C13" s="21" t="s">
        <v>94</v>
      </c>
      <c r="D13" s="21" t="s">
        <v>75</v>
      </c>
      <c r="E13" s="22">
        <v>7800</v>
      </c>
      <c r="F13" s="21" t="s">
        <v>95</v>
      </c>
      <c r="G13" s="23" t="s">
        <v>96</v>
      </c>
      <c r="H13" s="21" t="s">
        <v>63</v>
      </c>
      <c r="I13" s="26" t="s">
        <v>97</v>
      </c>
      <c r="J13" s="22">
        <f>2793+6700</f>
        <v>9493</v>
      </c>
      <c r="K13" s="22">
        <v>7800</v>
      </c>
      <c r="L13" s="22">
        <v>7800</v>
      </c>
      <c r="M13" s="22">
        <v>7800</v>
      </c>
      <c r="N13" s="22">
        <v>0</v>
      </c>
      <c r="O13" s="27"/>
      <c r="P13" s="15"/>
      <c r="Q13" s="15" t="s">
        <v>98</v>
      </c>
      <c r="R13" s="15" t="s">
        <v>87</v>
      </c>
    </row>
    <row r="14" spans="1:18" ht="56.1" customHeight="1">
      <c r="A14" s="15" t="s">
        <v>38</v>
      </c>
      <c r="B14" s="21" t="s">
        <v>99</v>
      </c>
      <c r="C14" s="21" t="s">
        <v>100</v>
      </c>
      <c r="D14" s="21" t="s">
        <v>75</v>
      </c>
      <c r="E14" s="22">
        <v>8300</v>
      </c>
      <c r="F14" s="21" t="s">
        <v>61</v>
      </c>
      <c r="G14" s="23" t="s">
        <v>96</v>
      </c>
      <c r="H14" s="21" t="s">
        <v>101</v>
      </c>
      <c r="I14" s="26" t="s">
        <v>102</v>
      </c>
      <c r="J14" s="22">
        <v>12355</v>
      </c>
      <c r="K14" s="22">
        <v>8300</v>
      </c>
      <c r="L14" s="22">
        <v>0</v>
      </c>
      <c r="M14" s="22">
        <v>8300</v>
      </c>
      <c r="N14" s="22">
        <v>0</v>
      </c>
      <c r="O14" s="27"/>
      <c r="P14" s="15"/>
      <c r="Q14" s="15" t="s">
        <v>103</v>
      </c>
      <c r="R14" s="15" t="s">
        <v>104</v>
      </c>
    </row>
    <row r="15" spans="1:18" ht="56.1" customHeight="1">
      <c r="A15" s="15" t="s">
        <v>38</v>
      </c>
      <c r="B15" s="21" t="s">
        <v>105</v>
      </c>
      <c r="C15" s="21" t="s">
        <v>106</v>
      </c>
      <c r="D15" s="21" t="s">
        <v>75</v>
      </c>
      <c r="E15" s="22">
        <v>10000</v>
      </c>
      <c r="F15" s="21" t="s">
        <v>107</v>
      </c>
      <c r="G15" s="23" t="s">
        <v>108</v>
      </c>
      <c r="H15" s="21" t="s">
        <v>56</v>
      </c>
      <c r="I15" s="26" t="s">
        <v>109</v>
      </c>
      <c r="J15" s="22">
        <v>300000</v>
      </c>
      <c r="K15" s="22">
        <v>44754</v>
      </c>
      <c r="L15" s="22">
        <f>44754-21800</f>
        <v>22954</v>
      </c>
      <c r="M15" s="22">
        <v>10000</v>
      </c>
      <c r="N15" s="22">
        <v>0</v>
      </c>
      <c r="O15" s="27"/>
      <c r="P15" s="15"/>
      <c r="Q15" s="15" t="s">
        <v>110</v>
      </c>
      <c r="R15" s="15" t="s">
        <v>111</v>
      </c>
    </row>
    <row r="16" spans="1:18" ht="56.1" customHeight="1">
      <c r="A16" s="15" t="s">
        <v>38</v>
      </c>
      <c r="B16" s="21" t="s">
        <v>112</v>
      </c>
      <c r="C16" s="21" t="s">
        <v>113</v>
      </c>
      <c r="D16" s="21" t="s">
        <v>75</v>
      </c>
      <c r="E16" s="22">
        <v>13000</v>
      </c>
      <c r="F16" s="21" t="s">
        <v>107</v>
      </c>
      <c r="G16" s="23" t="s">
        <v>114</v>
      </c>
      <c r="H16" s="21" t="s">
        <v>78</v>
      </c>
      <c r="I16" s="26" t="s">
        <v>115</v>
      </c>
      <c r="J16" s="22">
        <v>42000</v>
      </c>
      <c r="K16" s="22">
        <v>13000</v>
      </c>
      <c r="L16" s="22">
        <v>13000</v>
      </c>
      <c r="M16" s="22">
        <v>13000</v>
      </c>
      <c r="N16" s="22">
        <v>0</v>
      </c>
      <c r="O16" s="27"/>
      <c r="P16" s="15"/>
      <c r="Q16" s="15" t="s">
        <v>116</v>
      </c>
      <c r="R16" s="15" t="s">
        <v>81</v>
      </c>
    </row>
    <row r="17" spans="1:18" ht="56.1" customHeight="1">
      <c r="A17" s="15" t="s">
        <v>38</v>
      </c>
      <c r="B17" s="21" t="s">
        <v>117</v>
      </c>
      <c r="C17" s="21" t="s">
        <v>118</v>
      </c>
      <c r="D17" s="21" t="s">
        <v>75</v>
      </c>
      <c r="E17" s="22">
        <v>16900</v>
      </c>
      <c r="F17" s="21" t="s">
        <v>90</v>
      </c>
      <c r="G17" s="23" t="s">
        <v>119</v>
      </c>
      <c r="H17" s="21" t="s">
        <v>101</v>
      </c>
      <c r="I17" s="26" t="s">
        <v>102</v>
      </c>
      <c r="J17" s="22">
        <v>47000</v>
      </c>
      <c r="K17" s="22">
        <v>16900</v>
      </c>
      <c r="L17" s="22">
        <v>16900</v>
      </c>
      <c r="M17" s="22">
        <v>16900</v>
      </c>
      <c r="N17" s="22">
        <v>0</v>
      </c>
      <c r="O17" s="27"/>
      <c r="P17" s="15"/>
      <c r="Q17" s="15" t="s">
        <v>120</v>
      </c>
      <c r="R17" s="15" t="s">
        <v>104</v>
      </c>
    </row>
    <row r="18" spans="1:18" ht="56.1" customHeight="1">
      <c r="A18" s="15" t="s">
        <v>38</v>
      </c>
      <c r="B18" s="21" t="s">
        <v>121</v>
      </c>
      <c r="C18" s="21" t="s">
        <v>122</v>
      </c>
      <c r="D18" s="21" t="s">
        <v>75</v>
      </c>
      <c r="E18" s="22">
        <v>22000</v>
      </c>
      <c r="F18" s="21" t="s">
        <v>76</v>
      </c>
      <c r="G18" s="23" t="s">
        <v>123</v>
      </c>
      <c r="H18" s="21" t="s">
        <v>56</v>
      </c>
      <c r="I18" s="21" t="s">
        <v>102</v>
      </c>
      <c r="J18" s="22">
        <f>47000+7153+8559</f>
        <v>62712</v>
      </c>
      <c r="K18" s="22">
        <v>22000</v>
      </c>
      <c r="L18" s="22">
        <f>16000+5728+8559</f>
        <v>30287</v>
      </c>
      <c r="M18" s="22">
        <v>22000</v>
      </c>
      <c r="N18" s="22">
        <v>0</v>
      </c>
      <c r="O18" s="27"/>
      <c r="P18" s="15"/>
      <c r="Q18" s="15" t="s">
        <v>124</v>
      </c>
      <c r="R18" s="15" t="s">
        <v>111</v>
      </c>
    </row>
    <row r="19" spans="1:18" ht="56.1" customHeight="1">
      <c r="A19" s="15" t="s">
        <v>38</v>
      </c>
      <c r="B19" s="21" t="s">
        <v>125</v>
      </c>
      <c r="C19" s="21" t="s">
        <v>126</v>
      </c>
      <c r="D19" s="21" t="s">
        <v>75</v>
      </c>
      <c r="E19" s="22">
        <v>22600</v>
      </c>
      <c r="F19" s="21" t="s">
        <v>95</v>
      </c>
      <c r="G19" s="23" t="s">
        <v>127</v>
      </c>
      <c r="H19" s="21" t="s">
        <v>56</v>
      </c>
      <c r="I19" s="26" t="s">
        <v>128</v>
      </c>
      <c r="J19" s="22">
        <v>301000</v>
      </c>
      <c r="K19" s="22">
        <f>44754+800</f>
        <v>45554</v>
      </c>
      <c r="L19" s="22">
        <f>29600+800</f>
        <v>30400</v>
      </c>
      <c r="M19" s="22">
        <v>22600</v>
      </c>
      <c r="N19" s="22">
        <v>0</v>
      </c>
      <c r="O19" s="27"/>
      <c r="P19" s="15"/>
      <c r="Q19" s="15" t="s">
        <v>129</v>
      </c>
      <c r="R19" s="15" t="s">
        <v>111</v>
      </c>
    </row>
    <row r="20" spans="1:18" ht="14.25" customHeight="1">
      <c r="B20" s="48" t="s">
        <v>130</v>
      </c>
      <c r="C20" s="48"/>
      <c r="D20" s="48"/>
      <c r="E20" s="48"/>
      <c r="F20" s="48"/>
      <c r="G20" s="48"/>
      <c r="H20" s="48"/>
      <c r="I20" s="48"/>
      <c r="J20" s="48"/>
      <c r="K20" s="48"/>
    </row>
  </sheetData>
  <mergeCells count="8">
    <mergeCell ref="B5:O5"/>
    <mergeCell ref="C7:H7"/>
    <mergeCell ref="J7:K7"/>
    <mergeCell ref="L7:M7"/>
    <mergeCell ref="B20:K20"/>
    <mergeCell ref="I7:I8"/>
    <mergeCell ref="N7:N8"/>
    <mergeCell ref="O7:O8"/>
  </mergeCells>
  <phoneticPr fontId="5" type="noConversion"/>
  <pageMargins left="0.75" right="0.75" top="0.268999993801117" bottom="0.268999993801117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pane ySplit="8" topLeftCell="A9" activePane="bottomLeft" state="frozen"/>
      <selection pane="bottomLeft" activeCell="C19" sqref="C19"/>
    </sheetView>
  </sheetViews>
  <sheetFormatPr defaultColWidth="10" defaultRowHeight="13.5"/>
  <cols>
    <col min="1" max="1" width="9" hidden="1"/>
    <col min="2" max="2" width="8.25" customWidth="1"/>
    <col min="3" max="3" width="32.875" customWidth="1"/>
    <col min="4" max="4" width="17" customWidth="1"/>
    <col min="5" max="5" width="9" hidden="1"/>
    <col min="6" max="6" width="24.125" customWidth="1"/>
    <col min="7" max="7" width="18.62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131</v>
      </c>
      <c r="C1" s="1" t="s">
        <v>132</v>
      </c>
    </row>
    <row r="2" spans="1:9" ht="22.5" hidden="1">
      <c r="A2" s="1">
        <v>0</v>
      </c>
      <c r="B2" s="1" t="s">
        <v>3</v>
      </c>
      <c r="C2" s="1" t="s">
        <v>4</v>
      </c>
      <c r="D2" s="1" t="s">
        <v>5</v>
      </c>
      <c r="F2" s="1" t="s">
        <v>133</v>
      </c>
      <c r="G2" s="1" t="s">
        <v>134</v>
      </c>
      <c r="H2" s="1" t="s">
        <v>7</v>
      </c>
    </row>
    <row r="3" spans="1:9" hidden="1">
      <c r="A3" s="1">
        <v>0</v>
      </c>
      <c r="C3" s="1" t="s">
        <v>8</v>
      </c>
      <c r="D3" s="1" t="s">
        <v>135</v>
      </c>
      <c r="E3" s="1" t="s">
        <v>20</v>
      </c>
      <c r="F3" s="1" t="s">
        <v>136</v>
      </c>
      <c r="G3" s="1" t="s">
        <v>137</v>
      </c>
      <c r="H3" s="1" t="s">
        <v>138</v>
      </c>
      <c r="I3" s="1" t="s">
        <v>138</v>
      </c>
    </row>
    <row r="4" spans="1:9" ht="14.25" customHeight="1">
      <c r="A4" s="1">
        <v>0</v>
      </c>
      <c r="B4" s="1" t="s">
        <v>139</v>
      </c>
    </row>
    <row r="5" spans="1:9" ht="62.1" customHeight="1">
      <c r="A5" s="1">
        <v>0</v>
      </c>
      <c r="B5" s="38" t="s">
        <v>140</v>
      </c>
      <c r="C5" s="38"/>
      <c r="D5" s="38"/>
      <c r="E5" s="38"/>
      <c r="F5" s="38"/>
      <c r="G5" s="38"/>
    </row>
    <row r="6" spans="1:9" ht="14.25" customHeight="1">
      <c r="A6" s="1">
        <v>0</v>
      </c>
      <c r="G6" s="2" t="s">
        <v>24</v>
      </c>
    </row>
    <row r="7" spans="1:9" ht="51.75" customHeight="1">
      <c r="A7" s="1">
        <v>0</v>
      </c>
      <c r="B7" s="53" t="s">
        <v>141</v>
      </c>
      <c r="C7" s="51" t="s">
        <v>142</v>
      </c>
      <c r="D7" s="51"/>
      <c r="F7" s="52" t="s">
        <v>143</v>
      </c>
      <c r="G7" s="52"/>
    </row>
    <row r="8" spans="1:9" ht="51" customHeight="1">
      <c r="A8" s="1">
        <v>0</v>
      </c>
      <c r="B8" s="53"/>
      <c r="C8" s="3" t="s">
        <v>29</v>
      </c>
      <c r="D8" s="3" t="s">
        <v>144</v>
      </c>
      <c r="F8" s="3" t="s">
        <v>145</v>
      </c>
      <c r="G8" s="4" t="s">
        <v>144</v>
      </c>
    </row>
    <row r="9" spans="1:9" ht="15" customHeight="1">
      <c r="A9" s="1">
        <v>0</v>
      </c>
      <c r="B9" s="5" t="s">
        <v>37</v>
      </c>
      <c r="C9" s="6"/>
      <c r="D9" s="7">
        <f>SUM(D10:D13)</f>
        <v>37500</v>
      </c>
      <c r="F9" s="6"/>
      <c r="G9" s="12">
        <f>SUM(G10:G11)</f>
        <v>37500</v>
      </c>
    </row>
    <row r="10" spans="1:9" ht="17.25" customHeight="1">
      <c r="A10" s="1" t="s">
        <v>38</v>
      </c>
      <c r="B10" s="13">
        <v>1</v>
      </c>
      <c r="C10" s="9" t="s">
        <v>52</v>
      </c>
      <c r="D10" s="10">
        <v>7100</v>
      </c>
      <c r="E10" s="1" t="s">
        <v>146</v>
      </c>
      <c r="F10" s="9" t="s">
        <v>147</v>
      </c>
      <c r="G10" s="11">
        <v>15500</v>
      </c>
      <c r="H10" s="1" t="s">
        <v>148</v>
      </c>
      <c r="I10" s="1" t="s">
        <v>148</v>
      </c>
    </row>
    <row r="11" spans="1:9" ht="17.25" customHeight="1">
      <c r="A11" s="1" t="s">
        <v>38</v>
      </c>
      <c r="B11" s="13">
        <v>2</v>
      </c>
      <c r="C11" s="9" t="s">
        <v>59</v>
      </c>
      <c r="D11" s="10">
        <v>7100</v>
      </c>
      <c r="E11" s="1" t="s">
        <v>149</v>
      </c>
      <c r="F11" s="9" t="s">
        <v>150</v>
      </c>
      <c r="G11" s="11">
        <v>22000</v>
      </c>
      <c r="H11" s="1" t="s">
        <v>151</v>
      </c>
      <c r="I11" s="1" t="s">
        <v>151</v>
      </c>
    </row>
    <row r="12" spans="1:9" ht="17.25" customHeight="1">
      <c r="A12" s="1" t="s">
        <v>38</v>
      </c>
      <c r="B12" s="13">
        <v>3</v>
      </c>
      <c r="C12" s="9" t="s">
        <v>39</v>
      </c>
      <c r="D12" s="10">
        <v>13500</v>
      </c>
      <c r="E12" s="1" t="s">
        <v>152</v>
      </c>
      <c r="F12" s="9"/>
      <c r="G12" s="11"/>
      <c r="H12" s="1"/>
      <c r="I12" s="1"/>
    </row>
    <row r="13" spans="1:9" ht="17.25" customHeight="1">
      <c r="A13" s="1" t="s">
        <v>38</v>
      </c>
      <c r="B13" s="13">
        <v>4</v>
      </c>
      <c r="C13" s="9" t="s">
        <v>47</v>
      </c>
      <c r="D13" s="10">
        <v>9800</v>
      </c>
      <c r="E13" s="1" t="s">
        <v>153</v>
      </c>
      <c r="F13" s="9"/>
      <c r="G13" s="11"/>
      <c r="H13" s="1"/>
      <c r="I13" s="1"/>
    </row>
  </sheetData>
  <mergeCells count="4">
    <mergeCell ref="B5:G5"/>
    <mergeCell ref="C7:D7"/>
    <mergeCell ref="F7:G7"/>
    <mergeCell ref="B7:B8"/>
  </mergeCells>
  <phoneticPr fontId="5" type="noConversion"/>
  <pageMargins left="0.75" right="0.75" top="0.268999993801117" bottom="0.26899999380111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B4" workbookViewId="0">
      <selection activeCell="G11" sqref="G11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13.875" customWidth="1"/>
    <col min="5" max="5" width="9" hidden="1"/>
    <col min="6" max="6" width="18.5" customWidth="1"/>
    <col min="7" max="7" width="12.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131</v>
      </c>
      <c r="C1" s="1" t="s">
        <v>154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133</v>
      </c>
      <c r="G2" s="1" t="s">
        <v>134</v>
      </c>
      <c r="H2" s="1" t="s">
        <v>67</v>
      </c>
    </row>
    <row r="3" spans="1:8" hidden="1">
      <c r="A3" s="1">
        <v>0</v>
      </c>
      <c r="C3" s="1" t="s">
        <v>8</v>
      </c>
      <c r="D3" s="1" t="s">
        <v>135</v>
      </c>
      <c r="E3" s="1" t="s">
        <v>20</v>
      </c>
      <c r="F3" s="1" t="s">
        <v>136</v>
      </c>
      <c r="G3" s="1" t="s">
        <v>137</v>
      </c>
      <c r="H3" s="1" t="s">
        <v>138</v>
      </c>
    </row>
    <row r="4" spans="1:8" ht="14.25" customHeight="1">
      <c r="A4" s="1">
        <v>0</v>
      </c>
      <c r="B4" s="1" t="s">
        <v>139</v>
      </c>
    </row>
    <row r="5" spans="1:8" ht="41.1" customHeight="1">
      <c r="A5" s="1">
        <v>0</v>
      </c>
      <c r="B5" s="38" t="s">
        <v>155</v>
      </c>
      <c r="C5" s="38"/>
      <c r="D5" s="38"/>
      <c r="E5" s="38"/>
      <c r="F5" s="38"/>
      <c r="G5" s="38"/>
    </row>
    <row r="6" spans="1:8" ht="14.25" customHeight="1">
      <c r="A6" s="1">
        <v>0</v>
      </c>
      <c r="G6" s="2" t="s">
        <v>24</v>
      </c>
    </row>
    <row r="7" spans="1:8" ht="30" customHeight="1">
      <c r="A7" s="1">
        <v>0</v>
      </c>
      <c r="B7" s="53" t="s">
        <v>141</v>
      </c>
      <c r="C7" s="51" t="s">
        <v>156</v>
      </c>
      <c r="D7" s="51"/>
      <c r="F7" s="52" t="s">
        <v>157</v>
      </c>
      <c r="G7" s="52"/>
    </row>
    <row r="8" spans="1:8" ht="19.899999999999999" customHeight="1">
      <c r="A8" s="1">
        <v>0</v>
      </c>
      <c r="B8" s="53"/>
      <c r="C8" s="3" t="s">
        <v>29</v>
      </c>
      <c r="D8" s="3" t="s">
        <v>144</v>
      </c>
      <c r="F8" s="3" t="s">
        <v>145</v>
      </c>
      <c r="G8" s="4" t="s">
        <v>144</v>
      </c>
    </row>
    <row r="9" spans="1:8" ht="17.25" customHeight="1">
      <c r="A9" s="1">
        <v>0</v>
      </c>
      <c r="B9" s="5" t="s">
        <v>37</v>
      </c>
      <c r="C9" s="6"/>
      <c r="D9" s="7">
        <f>SUM(D10:D19)</f>
        <v>112600</v>
      </c>
      <c r="E9" s="7">
        <f>SUM(E10:E19)</f>
        <v>0</v>
      </c>
      <c r="F9" s="7"/>
      <c r="G9" s="7">
        <f>SUM(G10:G19)</f>
        <v>112600</v>
      </c>
      <c r="H9" s="1"/>
    </row>
    <row r="10" spans="1:8" ht="40.700000000000003" customHeight="1">
      <c r="A10" s="1" t="s">
        <v>38</v>
      </c>
      <c r="B10" s="8">
        <v>1</v>
      </c>
      <c r="C10" s="9" t="s">
        <v>117</v>
      </c>
      <c r="D10" s="10">
        <v>16900</v>
      </c>
      <c r="E10" s="9" t="s">
        <v>158</v>
      </c>
      <c r="F10" s="9" t="s">
        <v>164</v>
      </c>
      <c r="G10" s="11">
        <v>112600</v>
      </c>
      <c r="H10" s="1" t="s">
        <v>148</v>
      </c>
    </row>
    <row r="11" spans="1:8" ht="40.700000000000003" customHeight="1">
      <c r="A11" s="1" t="s">
        <v>38</v>
      </c>
      <c r="B11" s="8">
        <v>2</v>
      </c>
      <c r="C11" s="9" t="s">
        <v>93</v>
      </c>
      <c r="D11" s="10">
        <v>7800</v>
      </c>
      <c r="E11" s="9" t="s">
        <v>159</v>
      </c>
      <c r="F11" s="9"/>
      <c r="G11" s="11"/>
      <c r="H11" s="1" t="s">
        <v>160</v>
      </c>
    </row>
    <row r="12" spans="1:8" ht="27.2" customHeight="1">
      <c r="A12" s="1" t="s">
        <v>38</v>
      </c>
      <c r="B12" s="8">
        <v>3</v>
      </c>
      <c r="C12" s="9" t="s">
        <v>112</v>
      </c>
      <c r="D12" s="10">
        <v>13000</v>
      </c>
      <c r="E12" s="9" t="s">
        <v>161</v>
      </c>
      <c r="F12" s="9"/>
      <c r="G12" s="11"/>
      <c r="H12" s="1" t="s">
        <v>162</v>
      </c>
    </row>
    <row r="13" spans="1:8" ht="40.700000000000003" customHeight="1">
      <c r="A13" s="1" t="s">
        <v>38</v>
      </c>
      <c r="B13" s="8">
        <v>4</v>
      </c>
      <c r="C13" s="9" t="s">
        <v>88</v>
      </c>
      <c r="D13" s="10">
        <v>5000</v>
      </c>
      <c r="E13" s="9" t="s">
        <v>163</v>
      </c>
      <c r="F13" s="9"/>
      <c r="G13" s="11"/>
      <c r="H13" s="1" t="s">
        <v>165</v>
      </c>
    </row>
    <row r="14" spans="1:8" ht="40.700000000000003" customHeight="1">
      <c r="A14" s="1" t="s">
        <v>38</v>
      </c>
      <c r="B14" s="8">
        <v>5</v>
      </c>
      <c r="C14" s="9" t="s">
        <v>99</v>
      </c>
      <c r="D14" s="10">
        <v>8300</v>
      </c>
      <c r="E14" s="9" t="s">
        <v>166</v>
      </c>
      <c r="F14" s="9"/>
      <c r="G14" s="11"/>
      <c r="H14" s="1"/>
    </row>
    <row r="15" spans="1:8" ht="40.700000000000003" customHeight="1">
      <c r="A15" s="1" t="s">
        <v>38</v>
      </c>
      <c r="B15" s="8">
        <v>17</v>
      </c>
      <c r="C15" s="9" t="s">
        <v>125</v>
      </c>
      <c r="D15" s="10">
        <v>22600</v>
      </c>
      <c r="E15" s="9" t="s">
        <v>167</v>
      </c>
      <c r="F15" s="9"/>
      <c r="G15" s="11"/>
      <c r="H15" s="1"/>
    </row>
    <row r="16" spans="1:8" ht="27.2" customHeight="1">
      <c r="A16" s="1" t="s">
        <v>38</v>
      </c>
      <c r="B16" s="8">
        <v>18</v>
      </c>
      <c r="C16" s="9" t="s">
        <v>105</v>
      </c>
      <c r="D16" s="10">
        <v>10000</v>
      </c>
      <c r="E16" s="9" t="s">
        <v>168</v>
      </c>
      <c r="F16" s="9"/>
      <c r="G16" s="11"/>
      <c r="H16" s="1"/>
    </row>
    <row r="17" spans="1:8" ht="40.700000000000003" customHeight="1">
      <c r="A17" s="1" t="s">
        <v>38</v>
      </c>
      <c r="B17" s="8">
        <v>24</v>
      </c>
      <c r="C17" s="9" t="s">
        <v>82</v>
      </c>
      <c r="D17" s="10">
        <v>3500</v>
      </c>
      <c r="E17" s="9" t="s">
        <v>169</v>
      </c>
      <c r="F17" s="9"/>
      <c r="G17" s="11"/>
      <c r="H17" s="1"/>
    </row>
    <row r="18" spans="1:8" ht="27.2" customHeight="1">
      <c r="A18" s="1" t="s">
        <v>38</v>
      </c>
      <c r="B18" s="8">
        <v>30</v>
      </c>
      <c r="C18" s="9" t="s">
        <v>121</v>
      </c>
      <c r="D18" s="10">
        <v>22000</v>
      </c>
      <c r="E18" s="9" t="s">
        <v>170</v>
      </c>
      <c r="F18" s="9"/>
      <c r="G18" s="11"/>
      <c r="H18" s="1"/>
    </row>
    <row r="19" spans="1:8" ht="27.2" customHeight="1">
      <c r="A19" s="1" t="s">
        <v>38</v>
      </c>
      <c r="B19" s="8">
        <v>35</v>
      </c>
      <c r="C19" s="9" t="s">
        <v>73</v>
      </c>
      <c r="D19" s="10">
        <v>3500</v>
      </c>
      <c r="E19" s="9" t="s">
        <v>171</v>
      </c>
      <c r="F19" s="9"/>
      <c r="G19" s="11"/>
      <c r="H19" s="1"/>
    </row>
  </sheetData>
  <autoFilter ref="A8:H19"/>
  <mergeCells count="4">
    <mergeCell ref="B5:G5"/>
    <mergeCell ref="C7:D7"/>
    <mergeCell ref="F7:G7"/>
    <mergeCell ref="B7:B8"/>
  </mergeCells>
  <phoneticPr fontId="5" type="noConversion"/>
  <pageMargins left="0.75138888888888899" right="0.75138888888888899" top="0.26736111111111099" bottom="0.267361111111110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'表3-2 新增地方政府专项债券资金收支情况表'!Print_Titles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cp:lastPrinted>2022-06-22T07:03:00Z</cp:lastPrinted>
  <dcterms:created xsi:type="dcterms:W3CDTF">2022-06-20T03:17:00Z</dcterms:created>
  <dcterms:modified xsi:type="dcterms:W3CDTF">2022-06-30T08:50:41Z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30642A7C9692474B9A79D894AB1A128E</vt:lpwstr>
  </property>
  <property fmtid="{D5CDD505-2E9C-101B-9397-08002B2CF9AE}" pid="3" name="KSOProductBuildVer">
    <vt:lpwstr>2052-11.1.0.11744</vt:lpwstr>
  </property>
</Properties>
</file>